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TS\CRA\RDA Successor Agency\Other Moneys - LRPMP_SCO Asset Trsf_Asset Asmt\Report Filed with DOF\FY 2020-21\"/>
    </mc:Choice>
  </mc:AlternateContent>
  <xr:revisionPtr revIDLastSave="0" documentId="13_ncr:1_{0E0030B9-AE82-488B-9CB9-AFA978347FD3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Other Moneys 2020-21" sheetId="5" r:id="rId1"/>
  </sheets>
  <definedNames>
    <definedName name="_xlnm.Print_Area" localSheetId="0">'Other Moneys 2020-21'!$A$1:$S$62</definedName>
    <definedName name="_xlnm.Print_Titles" localSheetId="0">'Other Moneys 2020-21'!$A:$A,'Other Moneys 2020-21'!$1:$3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5" l="1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C40" i="5"/>
  <c r="S36" i="5"/>
  <c r="Q36" i="5"/>
  <c r="P36" i="5"/>
  <c r="O36" i="5"/>
  <c r="N36" i="5"/>
  <c r="L36" i="5"/>
  <c r="J36" i="5"/>
  <c r="I36" i="5"/>
  <c r="H36" i="5"/>
  <c r="G36" i="5"/>
  <c r="F36" i="5"/>
  <c r="E36" i="5"/>
  <c r="C36" i="5"/>
  <c r="S35" i="5"/>
  <c r="Q35" i="5"/>
  <c r="O35" i="5"/>
  <c r="N35" i="5"/>
  <c r="L35" i="5"/>
  <c r="J35" i="5"/>
  <c r="J37" i="5" s="1"/>
  <c r="I35" i="5"/>
  <c r="H35" i="5"/>
  <c r="G35" i="5"/>
  <c r="F35" i="5"/>
  <c r="E35" i="5"/>
  <c r="C35" i="5"/>
  <c r="B34" i="5"/>
  <c r="B33" i="5"/>
  <c r="B32" i="5"/>
  <c r="B31" i="5"/>
  <c r="B30" i="5"/>
  <c r="B29" i="5"/>
  <c r="R36" i="5"/>
  <c r="M36" i="5"/>
  <c r="K36" i="5"/>
  <c r="B27" i="5"/>
  <c r="P35" i="5"/>
  <c r="B26" i="5"/>
  <c r="R35" i="5"/>
  <c r="M35" i="5"/>
  <c r="K35" i="5"/>
  <c r="B25" i="5"/>
  <c r="S21" i="5"/>
  <c r="Q21" i="5"/>
  <c r="O21" i="5"/>
  <c r="N21" i="5"/>
  <c r="L21" i="5"/>
  <c r="J21" i="5"/>
  <c r="I21" i="5"/>
  <c r="H21" i="5"/>
  <c r="G21" i="5"/>
  <c r="F21" i="5"/>
  <c r="E21" i="5"/>
  <c r="C21" i="5"/>
  <c r="S20" i="5"/>
  <c r="Q20" i="5"/>
  <c r="O20" i="5"/>
  <c r="N20" i="5"/>
  <c r="L20" i="5"/>
  <c r="J20" i="5"/>
  <c r="I20" i="5"/>
  <c r="H20" i="5"/>
  <c r="G20" i="5"/>
  <c r="F20" i="5"/>
  <c r="E20" i="5"/>
  <c r="C20" i="5"/>
  <c r="B19" i="5"/>
  <c r="B18" i="5"/>
  <c r="B17" i="5"/>
  <c r="S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6" i="5"/>
  <c r="R7" i="5"/>
  <c r="C50" i="5" l="1"/>
  <c r="O37" i="5"/>
  <c r="C37" i="5"/>
  <c r="N37" i="5"/>
  <c r="C51" i="5"/>
  <c r="G37" i="5"/>
  <c r="F37" i="5"/>
  <c r="H51" i="5"/>
  <c r="P51" i="5"/>
  <c r="N51" i="5"/>
  <c r="O51" i="5"/>
  <c r="B48" i="5"/>
  <c r="J51" i="5"/>
  <c r="F51" i="5"/>
  <c r="S37" i="5"/>
  <c r="B49" i="5"/>
  <c r="M51" i="5"/>
  <c r="I51" i="5"/>
  <c r="E51" i="5"/>
  <c r="N50" i="5"/>
  <c r="B45" i="5"/>
  <c r="R51" i="5"/>
  <c r="B42" i="5"/>
  <c r="B46" i="5"/>
  <c r="P50" i="5"/>
  <c r="H50" i="5"/>
  <c r="B44" i="5"/>
  <c r="Q51" i="5"/>
  <c r="G50" i="5"/>
  <c r="B47" i="5"/>
  <c r="S51" i="5"/>
  <c r="G51" i="5"/>
  <c r="L51" i="5"/>
  <c r="D51" i="5"/>
  <c r="O50" i="5"/>
  <c r="L50" i="5"/>
  <c r="D50" i="5"/>
  <c r="M50" i="5"/>
  <c r="E50" i="5"/>
  <c r="B40" i="5"/>
  <c r="S50" i="5"/>
  <c r="K50" i="5"/>
  <c r="B41" i="5"/>
  <c r="I50" i="5"/>
  <c r="Q50" i="5"/>
  <c r="R50" i="5"/>
  <c r="J50" i="5"/>
  <c r="F50" i="5"/>
  <c r="B43" i="5"/>
  <c r="K51" i="5"/>
  <c r="K37" i="5"/>
  <c r="E37" i="5"/>
  <c r="I37" i="5"/>
  <c r="L37" i="5"/>
  <c r="M37" i="5"/>
  <c r="H37" i="5"/>
  <c r="P37" i="5"/>
  <c r="R37" i="5"/>
  <c r="D36" i="5"/>
  <c r="B28" i="5"/>
  <c r="B36" i="5" s="1"/>
  <c r="D35" i="5"/>
  <c r="B10" i="5"/>
  <c r="R20" i="5"/>
  <c r="K21" i="5"/>
  <c r="B14" i="5"/>
  <c r="P21" i="5"/>
  <c r="K20" i="5"/>
  <c r="B5" i="5"/>
  <c r="P20" i="5"/>
  <c r="B11" i="5"/>
  <c r="R21" i="5"/>
  <c r="B15" i="5"/>
  <c r="M21" i="5"/>
  <c r="M20" i="5"/>
  <c r="B12" i="5"/>
  <c r="B16" i="5"/>
  <c r="B7" i="5"/>
  <c r="D21" i="5"/>
  <c r="B13" i="5"/>
  <c r="D20" i="5"/>
  <c r="C52" i="5" l="1"/>
  <c r="M22" i="5"/>
  <c r="E52" i="5"/>
  <c r="H52" i="5"/>
  <c r="F52" i="5"/>
  <c r="P52" i="5"/>
  <c r="N52" i="5"/>
  <c r="G52" i="5"/>
  <c r="I52" i="5"/>
  <c r="J52" i="5"/>
  <c r="S52" i="5"/>
  <c r="O52" i="5"/>
  <c r="L52" i="5"/>
  <c r="M52" i="5"/>
  <c r="D52" i="5"/>
  <c r="B51" i="5"/>
  <c r="K52" i="5"/>
  <c r="R52" i="5"/>
  <c r="B50" i="5"/>
  <c r="B35" i="5"/>
  <c r="B37" i="5" s="1"/>
  <c r="D37" i="5"/>
  <c r="B21" i="5"/>
  <c r="B20" i="5"/>
  <c r="B52" i="5" l="1"/>
  <c r="B22" i="5"/>
</calcChain>
</file>

<file path=xl/sharedStrings.xml><?xml version="1.0" encoding="utf-8"?>
<sst xmlns="http://schemas.openxmlformats.org/spreadsheetml/2006/main" count="71" uniqueCount="46">
  <si>
    <t>County : San Diego</t>
  </si>
  <si>
    <t xml:space="preserve">Title of Former RDA: </t>
  </si>
  <si>
    <t>Countywide Totals</t>
  </si>
  <si>
    <t>Carlsbad RDA</t>
  </si>
  <si>
    <t>Coronado RDA</t>
  </si>
  <si>
    <t>Escondido RDA</t>
  </si>
  <si>
    <t>La Mesa RDA</t>
  </si>
  <si>
    <t>Lemon Grove RDA</t>
  </si>
  <si>
    <t>Oceanside RDA</t>
  </si>
  <si>
    <t>San Marcos RDA</t>
  </si>
  <si>
    <t>Santee RDA</t>
  </si>
  <si>
    <t>Solana Beach RDA</t>
  </si>
  <si>
    <t>County of San Diego RDA</t>
  </si>
  <si>
    <t>Cities</t>
  </si>
  <si>
    <t>Counties</t>
  </si>
  <si>
    <t>Special Districts</t>
  </si>
  <si>
    <t>K-12 Schools</t>
  </si>
  <si>
    <t xml:space="preserve">Community Colleges  </t>
  </si>
  <si>
    <t xml:space="preserve">County Office of Education  </t>
  </si>
  <si>
    <t>Total ERAF (Please break out the ERAF amounts into the following categories if this information is readily available):</t>
  </si>
  <si>
    <t>ERAF - K-12</t>
  </si>
  <si>
    <t>ERAF - Community Colleges</t>
  </si>
  <si>
    <t>ERAF - County Offices of Education</t>
  </si>
  <si>
    <t>Total Remittance Distributions to K-14 Schools:</t>
  </si>
  <si>
    <t>Percentage of Remittance Distributions to K-14 Schools</t>
  </si>
  <si>
    <t>Property Name or Other Comments (Optional):</t>
  </si>
  <si>
    <t>Other Moneys Remittances:</t>
  </si>
  <si>
    <t>Total Revenue Received from the Sale of Former RDA Property (H&amp;S 34191.5)</t>
  </si>
  <si>
    <t xml:space="preserve">El Cajon RDA </t>
  </si>
  <si>
    <t xml:space="preserve">Imperial Beach RDA 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</si>
  <si>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Allocation and distribution of accumulated interest earned in the holding funds of the "Moneys" received from the Successor Agencies for distribution to Affected Taxing Entities.</t>
    </r>
  </si>
  <si>
    <r>
      <t xml:space="preserve">City of San Diego RDA </t>
    </r>
    <r>
      <rPr>
        <vertAlign val="superscript"/>
        <sz val="11"/>
        <rFont val="Arial"/>
        <family val="2"/>
      </rPr>
      <t>3</t>
    </r>
  </si>
  <si>
    <t>Distribution of Remittances from Sale of Former RDA Property:</t>
  </si>
  <si>
    <r>
      <t xml:space="preserve">Total Revenue Received fom Interests Allocation &amp; Distribution (H&amp;S 34188)  </t>
    </r>
    <r>
      <rPr>
        <vertAlign val="superscript"/>
        <sz val="11"/>
        <color rgb="FF7030A0"/>
        <rFont val="Arial"/>
        <family val="2"/>
      </rPr>
      <t>2</t>
    </r>
  </si>
  <si>
    <t xml:space="preserve">Total Distributed Remittances (Total Remittances Must Equal the Total Distributed Remittances)  </t>
  </si>
  <si>
    <t>Total Distribution of Remittances of Other Moneys:</t>
  </si>
  <si>
    <r>
      <t>Total Remittances</t>
    </r>
    <r>
      <rPr>
        <b/>
        <vertAlign val="superscript"/>
        <sz val="11"/>
        <rFont val="Arial"/>
        <family val="2"/>
      </rPr>
      <t xml:space="preserve"> 1</t>
    </r>
  </si>
  <si>
    <t xml:space="preserve">Total Distributed Remittances (Total Remittances Must Equal the Total Distributed Remittances) </t>
  </si>
  <si>
    <t xml:space="preserve">Chula Vista RDA </t>
  </si>
  <si>
    <t xml:space="preserve">National City RDA </t>
  </si>
  <si>
    <t xml:space="preserve">Vista RDA </t>
  </si>
  <si>
    <t xml:space="preserve">Poway RDA 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</si>
  <si>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Total remitted amount distributed to the affected taxing entities as of June 30, 2021.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</si>
  <si>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$2,099,122.50 are proceeds from the sale of property item number 21 of the City of San Diego's Successor Agency's Long Range Property Management Plan.</t>
    </r>
  </si>
  <si>
    <r>
      <rPr>
        <b/>
        <sz val="11"/>
        <rFont val="Arial"/>
        <family val="2"/>
      </rPr>
      <t>Remittances Received from the Sale of Former Redevelopment Agency Property Paid to Affected Taxing Entities in Fiscal Year 2020-21
Payments Occurring from July 1, 2020 to June 30, 2021</t>
    </r>
    <r>
      <rPr>
        <sz val="11"/>
        <rFont val="Arial"/>
        <family val="2"/>
      </rPr>
      <t xml:space="preserve">
(Report all Values in Whole Dollars)</t>
    </r>
  </si>
  <si>
    <t>Distribution of Remittances from Interests Allocation &amp; Distribution: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</si>
</sst>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theme="6" tint="-0.499984740745262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sz val="11"/>
      <color rgb="FF7030A0"/>
      <name val="Arial"/>
      <family val="2"/>
    </font>
    <font>
      <sz val="10"/>
      <name val="MS Sans Serif"/>
      <family val="2"/>
    </font>
    <font>
      <vertAlign val="superscript"/>
      <sz val="11"/>
      <color rgb="FF7030A0"/>
      <name val="Arial"/>
      <family val="2"/>
    </font>
    <font>
      <sz val="10"/>
      <color theme="6" tint="-0.499984740745262"/>
      <name val="Arial"/>
      <family val="2"/>
    </font>
    <font>
      <b/>
      <sz val="11"/>
      <color rgb="FF7030A0"/>
      <name val="Arial"/>
      <family val="2"/>
    </font>
    <font>
      <b/>
      <sz val="11"/>
      <color theme="6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/>
    <xf numFmtId="0" fontId="5" fillId="0" borderId="0" xfId="0" applyFont="1" applyFill="1" applyAlignment="1"/>
    <xf numFmtId="41" fontId="5" fillId="0" borderId="0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41" fontId="6" fillId="0" borderId="0" xfId="0" applyNumberFormat="1" applyFont="1" applyFill="1" applyAlignment="1">
      <alignment horizontal="left" indent="2"/>
    </xf>
    <xf numFmtId="0" fontId="5" fillId="0" borderId="0" xfId="0" applyFont="1"/>
    <xf numFmtId="41" fontId="6" fillId="2" borderId="1" xfId="0" applyNumberFormat="1" applyFont="1" applyFill="1" applyBorder="1" applyAlignment="1">
      <alignment horizontal="left" indent="2"/>
    </xf>
    <xf numFmtId="41" fontId="5" fillId="2" borderId="1" xfId="0" applyNumberFormat="1" applyFont="1" applyFill="1" applyBorder="1" applyAlignment="1"/>
    <xf numFmtId="41" fontId="5" fillId="0" borderId="0" xfId="0" applyNumberFormat="1" applyFont="1" applyFill="1" applyAlignment="1"/>
    <xf numFmtId="0" fontId="6" fillId="0" borderId="0" xfId="0" applyFont="1" applyAlignment="1">
      <alignment horizontal="left" wrapText="1" indent="2"/>
    </xf>
    <xf numFmtId="41" fontId="3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164" fontId="2" fillId="0" borderId="0" xfId="0" applyNumberFormat="1" applyFont="1" applyAlignment="1"/>
    <xf numFmtId="0" fontId="6" fillId="0" borderId="0" xfId="0" applyFont="1" applyFill="1" applyAlignment="1">
      <alignment horizontal="left" wrapText="1" indent="2"/>
    </xf>
    <xf numFmtId="0" fontId="6" fillId="0" borderId="0" xfId="0" applyFont="1" applyFill="1" applyAlignment="1">
      <alignment horizontal="left" indent="4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2" fillId="0" borderId="0" xfId="1" applyNumberFormat="1" applyFont="1" applyFill="1" applyBorder="1" applyAlignment="1"/>
    <xf numFmtId="0" fontId="5" fillId="0" borderId="0" xfId="0" applyFont="1" applyFill="1" applyBorder="1" applyAlignment="1"/>
    <xf numFmtId="41" fontId="3" fillId="0" borderId="0" xfId="0" applyNumberFormat="1" applyFont="1" applyFill="1" applyBorder="1" applyAlignment="1"/>
    <xf numFmtId="41" fontId="2" fillId="0" borderId="0" xfId="0" applyNumberFormat="1" applyFont="1" applyFill="1" applyBorder="1" applyAlignment="1"/>
    <xf numFmtId="0" fontId="6" fillId="0" borderId="0" xfId="0" applyFont="1" applyFill="1" applyAlignment="1"/>
    <xf numFmtId="41" fontId="3" fillId="0" borderId="0" xfId="0" applyNumberFormat="1" applyFont="1" applyBorder="1" applyAlignment="1"/>
    <xf numFmtId="41" fontId="2" fillId="0" borderId="0" xfId="0" applyNumberFormat="1" applyFont="1" applyBorder="1" applyAlignment="1"/>
    <xf numFmtId="0" fontId="8" fillId="0" borderId="0" xfId="0" applyFont="1" applyAlignment="1">
      <alignment horizontal="left" indent="2"/>
    </xf>
    <xf numFmtId="41" fontId="2" fillId="0" borderId="0" xfId="0" applyNumberFormat="1" applyFont="1" applyAlignment="1"/>
    <xf numFmtId="41" fontId="5" fillId="0" borderId="0" xfId="1" applyNumberFormat="1" applyFont="1" applyFill="1" applyBorder="1" applyAlignment="1"/>
    <xf numFmtId="41" fontId="6" fillId="0" borderId="0" xfId="1" applyNumberFormat="1" applyFont="1" applyFill="1" applyBorder="1" applyAlignment="1"/>
    <xf numFmtId="41" fontId="5" fillId="3" borderId="1" xfId="1" applyNumberFormat="1" applyFont="1" applyFill="1" applyBorder="1" applyAlignment="1"/>
    <xf numFmtId="41" fontId="6" fillId="4" borderId="0" xfId="1" applyNumberFormat="1" applyFont="1" applyFill="1" applyBorder="1" applyAlignment="1"/>
    <xf numFmtId="165" fontId="6" fillId="4" borderId="2" xfId="1" applyNumberFormat="1" applyFont="1" applyFill="1" applyBorder="1" applyAlignment="1"/>
    <xf numFmtId="0" fontId="5" fillId="0" borderId="0" xfId="0" applyFont="1" applyAlignment="1"/>
    <xf numFmtId="0" fontId="2" fillId="0" borderId="0" xfId="0" applyFont="1" applyFill="1" applyBorder="1" applyAlignment="1">
      <alignment wrapText="1"/>
    </xf>
    <xf numFmtId="0" fontId="11" fillId="0" borderId="0" xfId="0" applyFont="1" applyAlignment="1">
      <alignment horizontal="left" indent="2"/>
    </xf>
    <xf numFmtId="41" fontId="8" fillId="0" borderId="0" xfId="0" applyNumberFormat="1" applyFont="1" applyFill="1" applyAlignment="1"/>
    <xf numFmtId="41" fontId="8" fillId="0" borderId="0" xfId="1" applyNumberFormat="1" applyFont="1" applyFill="1" applyBorder="1" applyAlignment="1"/>
    <xf numFmtId="41" fontId="14" fillId="0" borderId="0" xfId="0" applyNumberFormat="1" applyFont="1" applyBorder="1" applyAlignment="1"/>
    <xf numFmtId="41" fontId="11" fillId="0" borderId="0" xfId="0" applyNumberFormat="1" applyFont="1" applyFill="1" applyAlignment="1"/>
    <xf numFmtId="41" fontId="11" fillId="0" borderId="0" xfId="1" applyNumberFormat="1" applyFont="1" applyFill="1" applyBorder="1" applyAlignment="1"/>
    <xf numFmtId="41" fontId="15" fillId="0" borderId="0" xfId="1" applyNumberFormat="1" applyFont="1" applyFill="1" applyBorder="1" applyAlignment="1"/>
    <xf numFmtId="41" fontId="3" fillId="5" borderId="0" xfId="1" applyNumberFormat="1" applyFont="1" applyFill="1" applyBorder="1" applyAlignment="1"/>
    <xf numFmtId="41" fontId="2" fillId="5" borderId="0" xfId="1" applyNumberFormat="1" applyFont="1" applyFill="1" applyBorder="1" applyAlignment="1"/>
    <xf numFmtId="0" fontId="5" fillId="5" borderId="0" xfId="0" applyFont="1" applyFill="1" applyAlignment="1">
      <alignment wrapText="1"/>
    </xf>
    <xf numFmtId="41" fontId="16" fillId="0" borderId="0" xfId="1" applyNumberFormat="1" applyFont="1" applyFill="1" applyBorder="1" applyAlignment="1"/>
    <xf numFmtId="0" fontId="2" fillId="0" borderId="0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V96"/>
  <sheetViews>
    <sheetView tabSelected="1" view="pageBreakPreview" zoomScale="85" zoomScaleNormal="75" zoomScaleSheetLayoutView="85" zoomScalePageLayoutView="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5" sqref="A25"/>
    </sheetView>
  </sheetViews>
  <sheetFormatPr defaultColWidth="9.08984375" defaultRowHeight="14" x14ac:dyDescent="0.3"/>
  <cols>
    <col min="1" max="1" width="95.36328125" style="26" customWidth="1"/>
    <col min="2" max="2" width="23.6328125" style="27" customWidth="1"/>
    <col min="3" max="19" width="23.6328125" style="28" customWidth="1"/>
    <col min="20" max="20" width="14.54296875" style="1" customWidth="1"/>
    <col min="21" max="21" width="9.08984375" style="1"/>
    <col min="22" max="22" width="10.453125" style="1" bestFit="1" customWidth="1"/>
    <col min="23" max="16384" width="9.08984375" style="1"/>
  </cols>
  <sheetData>
    <row r="1" spans="1:22" ht="69" customHeight="1" x14ac:dyDescent="0.3">
      <c r="A1" s="50" t="s">
        <v>44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30"/>
      <c r="Q1" s="30"/>
      <c r="R1" s="30"/>
      <c r="S1" s="30"/>
    </row>
    <row r="2" spans="1:22" ht="19.5" customHeight="1" x14ac:dyDescent="0.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2" ht="36.65" customHeight="1" x14ac:dyDescent="0.3">
      <c r="A3" s="2" t="s">
        <v>1</v>
      </c>
      <c r="B3" s="3" t="s">
        <v>2</v>
      </c>
      <c r="C3" s="4" t="s">
        <v>3</v>
      </c>
      <c r="D3" s="4" t="s">
        <v>38</v>
      </c>
      <c r="E3" s="4" t="s">
        <v>4</v>
      </c>
      <c r="F3" s="4" t="s">
        <v>28</v>
      </c>
      <c r="G3" s="4" t="s">
        <v>5</v>
      </c>
      <c r="H3" s="4" t="s">
        <v>29</v>
      </c>
      <c r="I3" s="4" t="s">
        <v>6</v>
      </c>
      <c r="J3" s="4" t="s">
        <v>7</v>
      </c>
      <c r="K3" s="4" t="s">
        <v>39</v>
      </c>
      <c r="L3" s="4" t="s">
        <v>8</v>
      </c>
      <c r="M3" s="4" t="s">
        <v>31</v>
      </c>
      <c r="N3" s="4" t="s">
        <v>9</v>
      </c>
      <c r="O3" s="4" t="s">
        <v>10</v>
      </c>
      <c r="P3" s="4" t="s">
        <v>41</v>
      </c>
      <c r="Q3" s="4" t="s">
        <v>11</v>
      </c>
      <c r="R3" s="4" t="s">
        <v>40</v>
      </c>
      <c r="S3" s="4" t="s">
        <v>12</v>
      </c>
    </row>
    <row r="4" spans="1:22" ht="16.5" customHeight="1" x14ac:dyDescent="0.3">
      <c r="A4" s="36" t="s">
        <v>26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2" ht="17.149999999999999" customHeight="1" x14ac:dyDescent="0.3">
      <c r="A5" s="29" t="s">
        <v>27</v>
      </c>
      <c r="B5" s="39">
        <f>SUM(C5:S5)</f>
        <v>2099122.5</v>
      </c>
      <c r="C5" s="39"/>
      <c r="D5" s="39"/>
      <c r="E5" s="41"/>
      <c r="F5" s="39"/>
      <c r="G5" s="39"/>
      <c r="H5" s="39"/>
      <c r="I5" s="39"/>
      <c r="J5" s="39"/>
      <c r="K5" s="39"/>
      <c r="L5" s="39"/>
      <c r="M5" s="39">
        <v>2099122.5</v>
      </c>
      <c r="N5" s="39"/>
      <c r="O5" s="39"/>
      <c r="P5" s="39"/>
      <c r="Q5" s="39"/>
      <c r="R5" s="39"/>
      <c r="S5" s="39"/>
    </row>
    <row r="6" spans="1:22" ht="17.149999999999999" customHeight="1" x14ac:dyDescent="0.3">
      <c r="A6" s="38" t="s">
        <v>33</v>
      </c>
      <c r="B6" s="42">
        <f>SUM(C6:S6)</f>
        <v>12104.56</v>
      </c>
      <c r="C6" s="42">
        <v>0.48</v>
      </c>
      <c r="D6" s="42">
        <v>497.04999999999995</v>
      </c>
      <c r="E6" s="42">
        <v>0.19</v>
      </c>
      <c r="F6" s="42">
        <v>1540.43</v>
      </c>
      <c r="G6" s="42">
        <v>0.6</v>
      </c>
      <c r="H6" s="42">
        <v>100.38</v>
      </c>
      <c r="I6" s="42">
        <v>0.02</v>
      </c>
      <c r="J6" s="42">
        <v>0.01</v>
      </c>
      <c r="K6" s="42">
        <v>0.02</v>
      </c>
      <c r="L6" s="42">
        <v>0.15</v>
      </c>
      <c r="M6" s="42">
        <v>5949.97</v>
      </c>
      <c r="N6" s="42">
        <v>1470.2699999999998</v>
      </c>
      <c r="O6" s="42">
        <v>0.06</v>
      </c>
      <c r="P6" s="42">
        <v>2400.7899999999995</v>
      </c>
      <c r="Q6" s="42">
        <v>0</v>
      </c>
      <c r="R6" s="42">
        <v>143.81</v>
      </c>
      <c r="S6" s="42">
        <v>0.33</v>
      </c>
    </row>
    <row r="7" spans="1:22" ht="18" customHeight="1" thickBot="1" x14ac:dyDescent="0.35">
      <c r="A7" s="6" t="s">
        <v>36</v>
      </c>
      <c r="B7" s="7">
        <f>SUM(C7:S7)</f>
        <v>2111227.0600000005</v>
      </c>
      <c r="C7" s="8">
        <f t="shared" ref="C7:S7" si="0">SUM(C5:C6)</f>
        <v>0.48</v>
      </c>
      <c r="D7" s="8">
        <f t="shared" si="0"/>
        <v>497.04999999999995</v>
      </c>
      <c r="E7" s="8">
        <f t="shared" si="0"/>
        <v>0.19</v>
      </c>
      <c r="F7" s="8">
        <f t="shared" si="0"/>
        <v>1540.43</v>
      </c>
      <c r="G7" s="8">
        <f t="shared" si="0"/>
        <v>0.6</v>
      </c>
      <c r="H7" s="8">
        <f t="shared" si="0"/>
        <v>100.38</v>
      </c>
      <c r="I7" s="8">
        <f t="shared" si="0"/>
        <v>0.02</v>
      </c>
      <c r="J7" s="8">
        <f t="shared" si="0"/>
        <v>0.01</v>
      </c>
      <c r="K7" s="8">
        <f t="shared" si="0"/>
        <v>0.02</v>
      </c>
      <c r="L7" s="8">
        <f t="shared" si="0"/>
        <v>0.15</v>
      </c>
      <c r="M7" s="8">
        <f t="shared" si="0"/>
        <v>2105072.4700000002</v>
      </c>
      <c r="N7" s="8">
        <f t="shared" si="0"/>
        <v>1470.2699999999998</v>
      </c>
      <c r="O7" s="8">
        <f t="shared" si="0"/>
        <v>0.06</v>
      </c>
      <c r="P7" s="8">
        <f t="shared" si="0"/>
        <v>2400.7899999999995</v>
      </c>
      <c r="Q7" s="8">
        <f t="shared" si="0"/>
        <v>0</v>
      </c>
      <c r="R7" s="8">
        <f t="shared" si="0"/>
        <v>143.81</v>
      </c>
      <c r="S7" s="8">
        <f t="shared" si="0"/>
        <v>0.33</v>
      </c>
    </row>
    <row r="8" spans="1:22" ht="17.149999999999999" customHeight="1" thickTop="1" x14ac:dyDescent="0.3">
      <c r="A8" s="6"/>
      <c r="B8" s="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2" ht="17.149999999999999" customHeight="1" x14ac:dyDescent="0.3">
      <c r="A9" s="47" t="s">
        <v>32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pans="1:22" ht="21.75" customHeight="1" x14ac:dyDescent="0.3">
      <c r="A10" s="10" t="s">
        <v>13</v>
      </c>
      <c r="B10" s="48">
        <f t="shared" ref="B10:B19" si="1">SUM(C10:S10)</f>
        <v>359076.5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359076.5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V10" s="30"/>
    </row>
    <row r="11" spans="1:22" ht="17.149999999999999" customHeight="1" x14ac:dyDescent="0.3">
      <c r="A11" s="10" t="s">
        <v>14</v>
      </c>
      <c r="B11" s="48">
        <f t="shared" si="1"/>
        <v>329428.15999999997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329428.15999999997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V11" s="30"/>
    </row>
    <row r="12" spans="1:22" ht="17.149999999999999" customHeight="1" x14ac:dyDescent="0.3">
      <c r="A12" s="10" t="s">
        <v>15</v>
      </c>
      <c r="B12" s="48">
        <f t="shared" si="1"/>
        <v>3213.4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3213.4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V12" s="30"/>
    </row>
    <row r="13" spans="1:22" ht="17.149999999999999" customHeight="1" x14ac:dyDescent="0.3">
      <c r="A13" s="10" t="s">
        <v>16</v>
      </c>
      <c r="B13" s="48">
        <f t="shared" si="1"/>
        <v>941095.81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941095.81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V13" s="30"/>
    </row>
    <row r="14" spans="1:22" ht="17.149999999999999" customHeight="1" x14ac:dyDescent="0.3">
      <c r="A14" s="10" t="s">
        <v>17</v>
      </c>
      <c r="B14" s="48">
        <f t="shared" si="1"/>
        <v>135032.79999999999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135032.79999999999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13"/>
      <c r="V14" s="30"/>
    </row>
    <row r="15" spans="1:22" ht="17.149999999999999" customHeight="1" x14ac:dyDescent="0.3">
      <c r="A15" s="14" t="s">
        <v>18</v>
      </c>
      <c r="B15" s="48">
        <f t="shared" si="1"/>
        <v>33475.94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33475.94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V15" s="30"/>
    </row>
    <row r="16" spans="1:22" ht="28" x14ac:dyDescent="0.3">
      <c r="A16" s="14" t="s">
        <v>19</v>
      </c>
      <c r="B16" s="48">
        <f t="shared" si="1"/>
        <v>297799.89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297799.89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</row>
    <row r="17" spans="1:20" ht="18" customHeight="1" x14ac:dyDescent="0.3">
      <c r="A17" s="15" t="s">
        <v>20</v>
      </c>
      <c r="B17" s="48">
        <f t="shared" si="1"/>
        <v>0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pans="1:20" ht="17.149999999999999" customHeight="1" x14ac:dyDescent="0.3">
      <c r="A18" s="15" t="s">
        <v>21</v>
      </c>
      <c r="B18" s="48">
        <f t="shared" si="1"/>
        <v>0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1:20" ht="17.149999999999999" customHeight="1" x14ac:dyDescent="0.3">
      <c r="A19" s="15" t="s">
        <v>22</v>
      </c>
      <c r="B19" s="48">
        <f t="shared" si="1"/>
        <v>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</row>
    <row r="20" spans="1:20" ht="14.5" thickBot="1" x14ac:dyDescent="0.35">
      <c r="A20" s="16" t="s">
        <v>34</v>
      </c>
      <c r="B20" s="33">
        <f>SUM(B10:B16)</f>
        <v>2099122.5</v>
      </c>
      <c r="C20" s="33">
        <f>SUM(C10:C16)</f>
        <v>0</v>
      </c>
      <c r="D20" s="33">
        <f t="shared" ref="D20:P20" si="2">SUM(D10:D16)</f>
        <v>0</v>
      </c>
      <c r="E20" s="33">
        <f t="shared" si="2"/>
        <v>0</v>
      </c>
      <c r="F20" s="33">
        <f t="shared" si="2"/>
        <v>0</v>
      </c>
      <c r="G20" s="33">
        <f t="shared" si="2"/>
        <v>0</v>
      </c>
      <c r="H20" s="33">
        <f t="shared" si="2"/>
        <v>0</v>
      </c>
      <c r="I20" s="33">
        <f t="shared" si="2"/>
        <v>0</v>
      </c>
      <c r="J20" s="33">
        <f t="shared" si="2"/>
        <v>0</v>
      </c>
      <c r="K20" s="33">
        <f t="shared" si="2"/>
        <v>0</v>
      </c>
      <c r="L20" s="33">
        <f t="shared" si="2"/>
        <v>0</v>
      </c>
      <c r="M20" s="33">
        <f t="shared" si="2"/>
        <v>2099122.5</v>
      </c>
      <c r="N20" s="33">
        <f t="shared" si="2"/>
        <v>0</v>
      </c>
      <c r="O20" s="33">
        <f t="shared" si="2"/>
        <v>0</v>
      </c>
      <c r="P20" s="33">
        <f t="shared" si="2"/>
        <v>0</v>
      </c>
      <c r="Q20" s="33">
        <f>SUM(Q10:Q16)</f>
        <v>0</v>
      </c>
      <c r="R20" s="33">
        <f>SUM(R10:R16)</f>
        <v>0</v>
      </c>
      <c r="S20" s="33">
        <f>SUM(S10:S16)</f>
        <v>0</v>
      </c>
    </row>
    <row r="21" spans="1:20" ht="21.75" customHeight="1" thickTop="1" x14ac:dyDescent="0.3">
      <c r="A21" s="17" t="s">
        <v>23</v>
      </c>
      <c r="B21" s="34">
        <f>SUM(B13:B16)</f>
        <v>1407404.44</v>
      </c>
      <c r="C21" s="34">
        <f>SUM(C13:C16)</f>
        <v>0</v>
      </c>
      <c r="D21" s="34">
        <f t="shared" ref="D21:P21" si="3">SUM(D13:D16)</f>
        <v>0</v>
      </c>
      <c r="E21" s="34">
        <f t="shared" si="3"/>
        <v>0</v>
      </c>
      <c r="F21" s="34">
        <f t="shared" si="3"/>
        <v>0</v>
      </c>
      <c r="G21" s="34">
        <f t="shared" si="3"/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  <c r="K21" s="34">
        <f t="shared" si="3"/>
        <v>0</v>
      </c>
      <c r="L21" s="34">
        <f t="shared" si="3"/>
        <v>0</v>
      </c>
      <c r="M21" s="34">
        <f t="shared" si="3"/>
        <v>1407404.44</v>
      </c>
      <c r="N21" s="34">
        <f t="shared" si="3"/>
        <v>0</v>
      </c>
      <c r="O21" s="34">
        <f t="shared" si="3"/>
        <v>0</v>
      </c>
      <c r="P21" s="34">
        <f t="shared" si="3"/>
        <v>0</v>
      </c>
      <c r="Q21" s="34">
        <f>SUM(Q13:Q16)</f>
        <v>0</v>
      </c>
      <c r="R21" s="34">
        <f>SUM(R13:R16)</f>
        <v>0</v>
      </c>
      <c r="S21" s="34">
        <f>SUM(S13:S16)</f>
        <v>0</v>
      </c>
    </row>
    <row r="22" spans="1:20" ht="18.75" customHeight="1" x14ac:dyDescent="0.3">
      <c r="A22" s="18" t="s">
        <v>24</v>
      </c>
      <c r="B22" s="35">
        <f>B21/B20</f>
        <v>0.67047275230483216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>
        <f t="shared" ref="M22" si="4">M21/M20</f>
        <v>0.67047275230483216</v>
      </c>
      <c r="N22" s="35"/>
      <c r="O22" s="35"/>
      <c r="P22" s="35"/>
      <c r="Q22" s="35"/>
      <c r="R22" s="35"/>
      <c r="S22" s="35"/>
    </row>
    <row r="23" spans="1:20" x14ac:dyDescent="0.3">
      <c r="A23" s="19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20"/>
    </row>
    <row r="24" spans="1:20" x14ac:dyDescent="0.3">
      <c r="A24" s="47" t="s">
        <v>45</v>
      </c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20"/>
    </row>
    <row r="25" spans="1:20" x14ac:dyDescent="0.3">
      <c r="A25" s="10" t="s">
        <v>13</v>
      </c>
      <c r="B25" s="44">
        <f t="shared" ref="B25:B34" si="5">SUM(C25:S25)</f>
        <v>1890.54</v>
      </c>
      <c r="C25" s="43">
        <v>0</v>
      </c>
      <c r="D25" s="43">
        <v>74.16</v>
      </c>
      <c r="E25" s="43">
        <v>0</v>
      </c>
      <c r="F25" s="43">
        <v>156.77000000000001</v>
      </c>
      <c r="G25" s="43">
        <v>0</v>
      </c>
      <c r="H25" s="43">
        <v>20.900000000000002</v>
      </c>
      <c r="I25" s="43">
        <v>0</v>
      </c>
      <c r="J25" s="43">
        <v>0</v>
      </c>
      <c r="K25" s="43">
        <v>0</v>
      </c>
      <c r="L25" s="43">
        <v>0</v>
      </c>
      <c r="M25" s="43">
        <v>1017.43</v>
      </c>
      <c r="N25" s="43">
        <v>109.21</v>
      </c>
      <c r="O25" s="43">
        <v>0</v>
      </c>
      <c r="P25" s="43">
        <v>491.15</v>
      </c>
      <c r="Q25" s="43">
        <v>0</v>
      </c>
      <c r="R25" s="43">
        <v>20.92</v>
      </c>
      <c r="S25" s="43">
        <v>0</v>
      </c>
      <c r="T25" s="20"/>
    </row>
    <row r="26" spans="1:20" x14ac:dyDescent="0.3">
      <c r="A26" s="10" t="s">
        <v>14</v>
      </c>
      <c r="B26" s="44">
        <f t="shared" si="5"/>
        <v>1964.75</v>
      </c>
      <c r="C26" s="43">
        <v>0</v>
      </c>
      <c r="D26" s="43">
        <v>78.760000000000005</v>
      </c>
      <c r="E26" s="43">
        <v>0</v>
      </c>
      <c r="F26" s="43">
        <v>243.9</v>
      </c>
      <c r="G26" s="43">
        <v>0</v>
      </c>
      <c r="H26" s="43">
        <v>14.52</v>
      </c>
      <c r="I26" s="43">
        <v>0</v>
      </c>
      <c r="J26" s="43">
        <v>0</v>
      </c>
      <c r="K26" s="43">
        <v>0</v>
      </c>
      <c r="L26" s="43">
        <v>0</v>
      </c>
      <c r="M26" s="43">
        <v>933.34</v>
      </c>
      <c r="N26" s="43">
        <v>266.46999999999997</v>
      </c>
      <c r="O26" s="43">
        <v>0</v>
      </c>
      <c r="P26" s="43">
        <v>403.63</v>
      </c>
      <c r="Q26" s="43">
        <v>0</v>
      </c>
      <c r="R26" s="43">
        <v>24.130000000000003</v>
      </c>
      <c r="S26" s="43">
        <v>0</v>
      </c>
      <c r="T26" s="20"/>
    </row>
    <row r="27" spans="1:20" x14ac:dyDescent="0.3">
      <c r="A27" s="10" t="s">
        <v>15</v>
      </c>
      <c r="B27" s="44">
        <f t="shared" si="5"/>
        <v>311.57</v>
      </c>
      <c r="C27" s="43">
        <v>0</v>
      </c>
      <c r="D27" s="43">
        <v>2.8600000000000003</v>
      </c>
      <c r="E27" s="43">
        <v>0</v>
      </c>
      <c r="F27" s="43">
        <v>49.09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9.07</v>
      </c>
      <c r="N27" s="43">
        <v>173.42000000000002</v>
      </c>
      <c r="O27" s="43">
        <v>0</v>
      </c>
      <c r="P27" s="43">
        <v>73.3</v>
      </c>
      <c r="Q27" s="43">
        <v>0</v>
      </c>
      <c r="R27" s="43">
        <v>3.83</v>
      </c>
      <c r="S27" s="43">
        <v>0</v>
      </c>
      <c r="T27" s="20"/>
    </row>
    <row r="28" spans="1:20" x14ac:dyDescent="0.3">
      <c r="A28" s="10" t="s">
        <v>16</v>
      </c>
      <c r="B28" s="44">
        <f t="shared" si="5"/>
        <v>5259.03</v>
      </c>
      <c r="C28" s="43">
        <v>0.48</v>
      </c>
      <c r="D28" s="43">
        <v>234.18</v>
      </c>
      <c r="E28" s="43">
        <v>0.19</v>
      </c>
      <c r="F28" s="43">
        <v>728.76</v>
      </c>
      <c r="G28" s="43">
        <v>0.6</v>
      </c>
      <c r="H28" s="43">
        <v>43.69</v>
      </c>
      <c r="I28" s="43">
        <v>0.02</v>
      </c>
      <c r="J28" s="43">
        <v>0.01</v>
      </c>
      <c r="K28" s="43">
        <v>0.02</v>
      </c>
      <c r="L28" s="43">
        <v>0.15</v>
      </c>
      <c r="M28" s="43">
        <v>2668.34</v>
      </c>
      <c r="N28" s="43">
        <v>573.04</v>
      </c>
      <c r="O28" s="43">
        <v>0.06</v>
      </c>
      <c r="P28" s="43">
        <v>948.51</v>
      </c>
      <c r="Q28" s="43">
        <v>0</v>
      </c>
      <c r="R28" s="43">
        <v>60.65</v>
      </c>
      <c r="S28" s="43">
        <v>0.33</v>
      </c>
      <c r="T28" s="20"/>
    </row>
    <row r="29" spans="1:20" x14ac:dyDescent="0.3">
      <c r="A29" s="10" t="s">
        <v>17</v>
      </c>
      <c r="B29" s="44">
        <f t="shared" si="5"/>
        <v>825.92</v>
      </c>
      <c r="C29" s="43">
        <v>0</v>
      </c>
      <c r="D29" s="43">
        <v>24.72</v>
      </c>
      <c r="E29" s="43">
        <v>0</v>
      </c>
      <c r="F29" s="43">
        <v>143.83000000000001</v>
      </c>
      <c r="G29" s="43">
        <v>0</v>
      </c>
      <c r="H29" s="43">
        <v>4.25</v>
      </c>
      <c r="I29" s="43">
        <v>0</v>
      </c>
      <c r="J29" s="43">
        <v>0</v>
      </c>
      <c r="K29" s="43">
        <v>0</v>
      </c>
      <c r="L29" s="43">
        <v>0</v>
      </c>
      <c r="M29" s="43">
        <v>382.91999999999996</v>
      </c>
      <c r="N29" s="43">
        <v>98.25</v>
      </c>
      <c r="O29" s="43">
        <v>0</v>
      </c>
      <c r="P29" s="43">
        <v>162.79</v>
      </c>
      <c r="Q29" s="43">
        <v>0</v>
      </c>
      <c r="R29" s="43">
        <v>9.16</v>
      </c>
      <c r="S29" s="43">
        <v>0</v>
      </c>
      <c r="T29" s="20"/>
    </row>
    <row r="30" spans="1:20" x14ac:dyDescent="0.3">
      <c r="A30" s="14" t="s">
        <v>18</v>
      </c>
      <c r="B30" s="44">
        <f t="shared" si="5"/>
        <v>215.71</v>
      </c>
      <c r="C30" s="43">
        <v>0</v>
      </c>
      <c r="D30" s="43">
        <v>8.43</v>
      </c>
      <c r="E30" s="43">
        <v>0</v>
      </c>
      <c r="F30" s="43">
        <v>22.52</v>
      </c>
      <c r="G30" s="43">
        <v>0</v>
      </c>
      <c r="H30" s="43">
        <v>1.89</v>
      </c>
      <c r="I30" s="43">
        <v>0</v>
      </c>
      <c r="J30" s="43">
        <v>0</v>
      </c>
      <c r="K30" s="43">
        <v>0</v>
      </c>
      <c r="L30" s="43">
        <v>0</v>
      </c>
      <c r="M30" s="43">
        <v>94.9</v>
      </c>
      <c r="N30" s="43">
        <v>43.07</v>
      </c>
      <c r="O30" s="43">
        <v>0</v>
      </c>
      <c r="P30" s="43">
        <v>40.9</v>
      </c>
      <c r="Q30" s="43">
        <v>0</v>
      </c>
      <c r="R30" s="43">
        <v>4</v>
      </c>
      <c r="S30" s="43">
        <v>0</v>
      </c>
      <c r="T30" s="20"/>
    </row>
    <row r="31" spans="1:20" ht="28" x14ac:dyDescent="0.3">
      <c r="A31" s="14" t="s">
        <v>19</v>
      </c>
      <c r="B31" s="44">
        <f t="shared" si="5"/>
        <v>1637.0399999999997</v>
      </c>
      <c r="C31" s="43">
        <v>0</v>
      </c>
      <c r="D31" s="43">
        <v>73.94</v>
      </c>
      <c r="E31" s="43">
        <v>0</v>
      </c>
      <c r="F31" s="43">
        <v>195.56</v>
      </c>
      <c r="G31" s="43">
        <v>0</v>
      </c>
      <c r="H31" s="43">
        <v>15.13</v>
      </c>
      <c r="I31" s="43">
        <v>0</v>
      </c>
      <c r="J31" s="43">
        <v>0</v>
      </c>
      <c r="K31" s="43">
        <v>0</v>
      </c>
      <c r="L31" s="43">
        <v>0</v>
      </c>
      <c r="M31" s="43">
        <v>843.97</v>
      </c>
      <c r="N31" s="43">
        <v>206.81</v>
      </c>
      <c r="O31" s="43">
        <v>0</v>
      </c>
      <c r="P31" s="43">
        <v>280.51</v>
      </c>
      <c r="Q31" s="43">
        <v>0</v>
      </c>
      <c r="R31" s="43">
        <v>21.12</v>
      </c>
      <c r="S31" s="43">
        <v>0</v>
      </c>
      <c r="T31" s="20"/>
    </row>
    <row r="32" spans="1:20" x14ac:dyDescent="0.3">
      <c r="A32" s="15" t="s">
        <v>20</v>
      </c>
      <c r="B32" s="44">
        <f t="shared" si="5"/>
        <v>0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20"/>
    </row>
    <row r="33" spans="1:20" x14ac:dyDescent="0.3">
      <c r="A33" s="15" t="s">
        <v>21</v>
      </c>
      <c r="B33" s="44">
        <f t="shared" si="5"/>
        <v>0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20"/>
    </row>
    <row r="34" spans="1:20" x14ac:dyDescent="0.3">
      <c r="A34" s="15" t="s">
        <v>22</v>
      </c>
      <c r="B34" s="44">
        <f t="shared" si="5"/>
        <v>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20"/>
    </row>
    <row r="35" spans="1:20" ht="14.5" thickBot="1" x14ac:dyDescent="0.35">
      <c r="A35" s="16" t="s">
        <v>34</v>
      </c>
      <c r="B35" s="33">
        <f>SUM(B25:B31)</f>
        <v>12104.559999999998</v>
      </c>
      <c r="C35" s="33">
        <f>SUM(C25:C31)</f>
        <v>0.48</v>
      </c>
      <c r="D35" s="33">
        <f t="shared" ref="D35:P35" si="6">SUM(D25:D31)</f>
        <v>497.05000000000007</v>
      </c>
      <c r="E35" s="33">
        <f t="shared" si="6"/>
        <v>0.19</v>
      </c>
      <c r="F35" s="33">
        <f t="shared" si="6"/>
        <v>1540.4299999999998</v>
      </c>
      <c r="G35" s="33">
        <f t="shared" si="6"/>
        <v>0.6</v>
      </c>
      <c r="H35" s="33">
        <f t="shared" si="6"/>
        <v>100.38</v>
      </c>
      <c r="I35" s="33">
        <f t="shared" si="6"/>
        <v>0.02</v>
      </c>
      <c r="J35" s="33">
        <f t="shared" si="6"/>
        <v>0.01</v>
      </c>
      <c r="K35" s="33">
        <f t="shared" si="6"/>
        <v>0.02</v>
      </c>
      <c r="L35" s="33">
        <f t="shared" si="6"/>
        <v>0.15</v>
      </c>
      <c r="M35" s="33">
        <f t="shared" si="6"/>
        <v>5949.97</v>
      </c>
      <c r="N35" s="33">
        <f t="shared" si="6"/>
        <v>1470.2699999999998</v>
      </c>
      <c r="O35" s="33">
        <f t="shared" si="6"/>
        <v>0.06</v>
      </c>
      <c r="P35" s="33">
        <f t="shared" si="6"/>
        <v>2400.79</v>
      </c>
      <c r="Q35" s="33">
        <f>SUM(Q25:Q31)</f>
        <v>0</v>
      </c>
      <c r="R35" s="33">
        <f>SUM(R25:R31)</f>
        <v>143.81</v>
      </c>
      <c r="S35" s="33">
        <f>SUM(S25:S31)</f>
        <v>0.33</v>
      </c>
      <c r="T35" s="20"/>
    </row>
    <row r="36" spans="1:20" ht="14.5" thickTop="1" x14ac:dyDescent="0.3">
      <c r="A36" s="17" t="s">
        <v>23</v>
      </c>
      <c r="B36" s="34">
        <f>SUM(B28:B31)</f>
        <v>7937.7</v>
      </c>
      <c r="C36" s="34">
        <f>SUM(C28:C31)</f>
        <v>0.48</v>
      </c>
      <c r="D36" s="34">
        <f t="shared" ref="D36:P36" si="7">SUM(D28:D31)</f>
        <v>341.27</v>
      </c>
      <c r="E36" s="34">
        <f t="shared" si="7"/>
        <v>0.19</v>
      </c>
      <c r="F36" s="34">
        <f t="shared" si="7"/>
        <v>1090.67</v>
      </c>
      <c r="G36" s="34">
        <f t="shared" si="7"/>
        <v>0.6</v>
      </c>
      <c r="H36" s="34">
        <f t="shared" si="7"/>
        <v>64.959999999999994</v>
      </c>
      <c r="I36" s="34">
        <f t="shared" si="7"/>
        <v>0.02</v>
      </c>
      <c r="J36" s="34">
        <f t="shared" si="7"/>
        <v>0.01</v>
      </c>
      <c r="K36" s="34">
        <f t="shared" si="7"/>
        <v>0.02</v>
      </c>
      <c r="L36" s="34">
        <f t="shared" si="7"/>
        <v>0.15</v>
      </c>
      <c r="M36" s="34">
        <f t="shared" si="7"/>
        <v>3990.13</v>
      </c>
      <c r="N36" s="34">
        <f t="shared" si="7"/>
        <v>921.17000000000007</v>
      </c>
      <c r="O36" s="34">
        <f t="shared" si="7"/>
        <v>0.06</v>
      </c>
      <c r="P36" s="34">
        <f t="shared" si="7"/>
        <v>1432.71</v>
      </c>
      <c r="Q36" s="34">
        <f>SUM(Q28:Q31)</f>
        <v>0</v>
      </c>
      <c r="R36" s="34">
        <f>SUM(R28:R31)</f>
        <v>94.93</v>
      </c>
      <c r="S36" s="34">
        <f>SUM(S28:S31)</f>
        <v>0.33</v>
      </c>
      <c r="T36" s="20"/>
    </row>
    <row r="37" spans="1:20" x14ac:dyDescent="0.3">
      <c r="A37" s="18" t="s">
        <v>24</v>
      </c>
      <c r="B37" s="35">
        <f>B36/B35</f>
        <v>0.65576113464677788</v>
      </c>
      <c r="C37" s="35">
        <f t="shared" ref="C37:G37" si="8">C36/C35</f>
        <v>1</v>
      </c>
      <c r="D37" s="35">
        <f t="shared" si="8"/>
        <v>0.68659088622874953</v>
      </c>
      <c r="E37" s="35">
        <f t="shared" si="8"/>
        <v>1</v>
      </c>
      <c r="F37" s="35">
        <f t="shared" si="8"/>
        <v>0.70802957615730688</v>
      </c>
      <c r="G37" s="35">
        <f t="shared" si="8"/>
        <v>1</v>
      </c>
      <c r="H37" s="35">
        <f>H36/H35</f>
        <v>0.64714086471408638</v>
      </c>
      <c r="I37" s="35">
        <f t="shared" ref="I37:S37" si="9">I36/I35</f>
        <v>1</v>
      </c>
      <c r="J37" s="35">
        <f t="shared" si="9"/>
        <v>1</v>
      </c>
      <c r="K37" s="35">
        <f t="shared" si="9"/>
        <v>1</v>
      </c>
      <c r="L37" s="35">
        <f t="shared" si="9"/>
        <v>1</v>
      </c>
      <c r="M37" s="35">
        <f t="shared" si="9"/>
        <v>0.67061346527797616</v>
      </c>
      <c r="N37" s="35">
        <f t="shared" si="9"/>
        <v>0.62653118134764374</v>
      </c>
      <c r="O37" s="35">
        <f t="shared" si="9"/>
        <v>1</v>
      </c>
      <c r="P37" s="35">
        <f t="shared" si="9"/>
        <v>0.59676606450376757</v>
      </c>
      <c r="Q37" s="35"/>
      <c r="R37" s="35">
        <f t="shared" si="9"/>
        <v>0.66010708573812671</v>
      </c>
      <c r="S37" s="35">
        <f t="shared" si="9"/>
        <v>1</v>
      </c>
      <c r="T37" s="20"/>
    </row>
    <row r="38" spans="1:20" x14ac:dyDescent="0.3">
      <c r="A38" s="19"/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20"/>
    </row>
    <row r="39" spans="1:20" x14ac:dyDescent="0.3">
      <c r="A39" s="47" t="s">
        <v>35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20"/>
    </row>
    <row r="40" spans="1:20" x14ac:dyDescent="0.3">
      <c r="A40" s="10" t="s">
        <v>13</v>
      </c>
      <c r="B40" s="31">
        <f t="shared" ref="B40:B49" si="10">SUM(C40:S40)</f>
        <v>360967.04000000004</v>
      </c>
      <c r="C40" s="32">
        <f>C10+C25</f>
        <v>0</v>
      </c>
      <c r="D40" s="32">
        <f t="shared" ref="D40:S40" si="11">D10+D25</f>
        <v>74.16</v>
      </c>
      <c r="E40" s="32">
        <f t="shared" si="11"/>
        <v>0</v>
      </c>
      <c r="F40" s="32">
        <f t="shared" si="11"/>
        <v>156.77000000000001</v>
      </c>
      <c r="G40" s="32">
        <f t="shared" si="11"/>
        <v>0</v>
      </c>
      <c r="H40" s="32">
        <f t="shared" si="11"/>
        <v>20.900000000000002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360093.93</v>
      </c>
      <c r="N40" s="32">
        <f t="shared" si="11"/>
        <v>109.21</v>
      </c>
      <c r="O40" s="32">
        <f t="shared" si="11"/>
        <v>0</v>
      </c>
      <c r="P40" s="32">
        <f t="shared" si="11"/>
        <v>491.15</v>
      </c>
      <c r="Q40" s="32">
        <f t="shared" si="11"/>
        <v>0</v>
      </c>
      <c r="R40" s="32">
        <f t="shared" si="11"/>
        <v>20.92</v>
      </c>
      <c r="S40" s="32">
        <f t="shared" si="11"/>
        <v>0</v>
      </c>
      <c r="T40" s="20"/>
    </row>
    <row r="41" spans="1:20" x14ac:dyDescent="0.3">
      <c r="A41" s="10" t="s">
        <v>14</v>
      </c>
      <c r="B41" s="31">
        <f t="shared" si="10"/>
        <v>331392.90999999997</v>
      </c>
      <c r="C41" s="32">
        <f t="shared" ref="C41:S41" si="12">C11+C26</f>
        <v>0</v>
      </c>
      <c r="D41" s="32">
        <f t="shared" si="12"/>
        <v>78.760000000000005</v>
      </c>
      <c r="E41" s="32">
        <f t="shared" si="12"/>
        <v>0</v>
      </c>
      <c r="F41" s="32">
        <f t="shared" si="12"/>
        <v>243.9</v>
      </c>
      <c r="G41" s="32">
        <f t="shared" si="12"/>
        <v>0</v>
      </c>
      <c r="H41" s="32">
        <f t="shared" si="12"/>
        <v>14.52</v>
      </c>
      <c r="I41" s="32">
        <f t="shared" si="12"/>
        <v>0</v>
      </c>
      <c r="J41" s="32">
        <f t="shared" si="12"/>
        <v>0</v>
      </c>
      <c r="K41" s="32">
        <f t="shared" si="12"/>
        <v>0</v>
      </c>
      <c r="L41" s="32">
        <f t="shared" si="12"/>
        <v>0</v>
      </c>
      <c r="M41" s="32">
        <f t="shared" si="12"/>
        <v>330361.5</v>
      </c>
      <c r="N41" s="32">
        <f t="shared" si="12"/>
        <v>266.46999999999997</v>
      </c>
      <c r="O41" s="32">
        <f t="shared" si="12"/>
        <v>0</v>
      </c>
      <c r="P41" s="32">
        <f t="shared" si="12"/>
        <v>403.63</v>
      </c>
      <c r="Q41" s="32">
        <f t="shared" si="12"/>
        <v>0</v>
      </c>
      <c r="R41" s="32">
        <f t="shared" si="12"/>
        <v>24.130000000000003</v>
      </c>
      <c r="S41" s="32">
        <f t="shared" si="12"/>
        <v>0</v>
      </c>
      <c r="T41" s="20"/>
    </row>
    <row r="42" spans="1:20" x14ac:dyDescent="0.3">
      <c r="A42" s="10" t="s">
        <v>15</v>
      </c>
      <c r="B42" s="31">
        <f t="shared" si="10"/>
        <v>3524.9700000000003</v>
      </c>
      <c r="C42" s="32">
        <f t="shared" ref="C42:S42" si="13">C12+C27</f>
        <v>0</v>
      </c>
      <c r="D42" s="32">
        <f t="shared" si="13"/>
        <v>2.8600000000000003</v>
      </c>
      <c r="E42" s="32">
        <f t="shared" si="13"/>
        <v>0</v>
      </c>
      <c r="F42" s="32">
        <f t="shared" si="13"/>
        <v>49.09</v>
      </c>
      <c r="G42" s="32">
        <f t="shared" si="13"/>
        <v>0</v>
      </c>
      <c r="H42" s="32">
        <f t="shared" si="13"/>
        <v>0</v>
      </c>
      <c r="I42" s="32">
        <f t="shared" si="13"/>
        <v>0</v>
      </c>
      <c r="J42" s="32">
        <f t="shared" si="13"/>
        <v>0</v>
      </c>
      <c r="K42" s="32">
        <f t="shared" si="13"/>
        <v>0</v>
      </c>
      <c r="L42" s="32">
        <f t="shared" si="13"/>
        <v>0</v>
      </c>
      <c r="M42" s="32">
        <f t="shared" si="13"/>
        <v>3222.4700000000003</v>
      </c>
      <c r="N42" s="32">
        <f t="shared" si="13"/>
        <v>173.42000000000002</v>
      </c>
      <c r="O42" s="32">
        <f t="shared" si="13"/>
        <v>0</v>
      </c>
      <c r="P42" s="32">
        <f t="shared" si="13"/>
        <v>73.3</v>
      </c>
      <c r="Q42" s="32">
        <f t="shared" si="13"/>
        <v>0</v>
      </c>
      <c r="R42" s="32">
        <f t="shared" si="13"/>
        <v>3.83</v>
      </c>
      <c r="S42" s="32">
        <f t="shared" si="13"/>
        <v>0</v>
      </c>
      <c r="T42" s="20"/>
    </row>
    <row r="43" spans="1:20" x14ac:dyDescent="0.3">
      <c r="A43" s="10" t="s">
        <v>16</v>
      </c>
      <c r="B43" s="31">
        <f t="shared" si="10"/>
        <v>946354.84000000008</v>
      </c>
      <c r="C43" s="32">
        <f t="shared" ref="C43:S43" si="14">C13+C28</f>
        <v>0.48</v>
      </c>
      <c r="D43" s="32">
        <f t="shared" si="14"/>
        <v>234.18</v>
      </c>
      <c r="E43" s="32">
        <f t="shared" si="14"/>
        <v>0.19</v>
      </c>
      <c r="F43" s="32">
        <f t="shared" si="14"/>
        <v>728.76</v>
      </c>
      <c r="G43" s="32">
        <f t="shared" si="14"/>
        <v>0.6</v>
      </c>
      <c r="H43" s="32">
        <f t="shared" si="14"/>
        <v>43.69</v>
      </c>
      <c r="I43" s="32">
        <f t="shared" si="14"/>
        <v>0.02</v>
      </c>
      <c r="J43" s="32">
        <f t="shared" si="14"/>
        <v>0.01</v>
      </c>
      <c r="K43" s="32">
        <f t="shared" si="14"/>
        <v>0.02</v>
      </c>
      <c r="L43" s="32">
        <f t="shared" si="14"/>
        <v>0.15</v>
      </c>
      <c r="M43" s="32">
        <f t="shared" si="14"/>
        <v>943764.15</v>
      </c>
      <c r="N43" s="32">
        <f t="shared" si="14"/>
        <v>573.04</v>
      </c>
      <c r="O43" s="32">
        <f t="shared" si="14"/>
        <v>0.06</v>
      </c>
      <c r="P43" s="32">
        <f t="shared" si="14"/>
        <v>948.51</v>
      </c>
      <c r="Q43" s="32">
        <f t="shared" si="14"/>
        <v>0</v>
      </c>
      <c r="R43" s="32">
        <f t="shared" si="14"/>
        <v>60.65</v>
      </c>
      <c r="S43" s="32">
        <f t="shared" si="14"/>
        <v>0.33</v>
      </c>
      <c r="T43" s="20"/>
    </row>
    <row r="44" spans="1:20" x14ac:dyDescent="0.3">
      <c r="A44" s="10" t="s">
        <v>17</v>
      </c>
      <c r="B44" s="31">
        <f t="shared" si="10"/>
        <v>135858.72</v>
      </c>
      <c r="C44" s="32">
        <f t="shared" ref="C44:S44" si="15">C14+C29</f>
        <v>0</v>
      </c>
      <c r="D44" s="32">
        <f t="shared" si="15"/>
        <v>24.72</v>
      </c>
      <c r="E44" s="32">
        <f t="shared" si="15"/>
        <v>0</v>
      </c>
      <c r="F44" s="32">
        <f t="shared" si="15"/>
        <v>143.83000000000001</v>
      </c>
      <c r="G44" s="32">
        <f t="shared" si="15"/>
        <v>0</v>
      </c>
      <c r="H44" s="32">
        <f t="shared" si="15"/>
        <v>4.25</v>
      </c>
      <c r="I44" s="32">
        <f t="shared" si="15"/>
        <v>0</v>
      </c>
      <c r="J44" s="32">
        <f t="shared" si="15"/>
        <v>0</v>
      </c>
      <c r="K44" s="32">
        <f t="shared" si="15"/>
        <v>0</v>
      </c>
      <c r="L44" s="32">
        <f t="shared" si="15"/>
        <v>0</v>
      </c>
      <c r="M44" s="32">
        <f t="shared" si="15"/>
        <v>135415.72</v>
      </c>
      <c r="N44" s="32">
        <f t="shared" si="15"/>
        <v>98.25</v>
      </c>
      <c r="O44" s="32">
        <f t="shared" si="15"/>
        <v>0</v>
      </c>
      <c r="P44" s="32">
        <f t="shared" si="15"/>
        <v>162.79</v>
      </c>
      <c r="Q44" s="32">
        <f t="shared" si="15"/>
        <v>0</v>
      </c>
      <c r="R44" s="32">
        <f t="shared" si="15"/>
        <v>9.16</v>
      </c>
      <c r="S44" s="32">
        <f t="shared" si="15"/>
        <v>0</v>
      </c>
      <c r="T44" s="20"/>
    </row>
    <row r="45" spans="1:20" x14ac:dyDescent="0.3">
      <c r="A45" s="14" t="s">
        <v>18</v>
      </c>
      <c r="B45" s="31">
        <f t="shared" si="10"/>
        <v>33691.65</v>
      </c>
      <c r="C45" s="32">
        <f t="shared" ref="C45:S45" si="16">C15+C30</f>
        <v>0</v>
      </c>
      <c r="D45" s="32">
        <f t="shared" si="16"/>
        <v>8.43</v>
      </c>
      <c r="E45" s="32">
        <f t="shared" si="16"/>
        <v>0</v>
      </c>
      <c r="F45" s="32">
        <f t="shared" si="16"/>
        <v>22.52</v>
      </c>
      <c r="G45" s="32">
        <f t="shared" si="16"/>
        <v>0</v>
      </c>
      <c r="H45" s="32">
        <f t="shared" si="16"/>
        <v>1.89</v>
      </c>
      <c r="I45" s="32">
        <f t="shared" si="16"/>
        <v>0</v>
      </c>
      <c r="J45" s="32">
        <f t="shared" si="16"/>
        <v>0</v>
      </c>
      <c r="K45" s="32">
        <f t="shared" si="16"/>
        <v>0</v>
      </c>
      <c r="L45" s="32">
        <f t="shared" si="16"/>
        <v>0</v>
      </c>
      <c r="M45" s="32">
        <f t="shared" si="16"/>
        <v>33570.840000000004</v>
      </c>
      <c r="N45" s="32">
        <f t="shared" si="16"/>
        <v>43.07</v>
      </c>
      <c r="O45" s="32">
        <f t="shared" si="16"/>
        <v>0</v>
      </c>
      <c r="P45" s="32">
        <f t="shared" si="16"/>
        <v>40.9</v>
      </c>
      <c r="Q45" s="32">
        <f t="shared" si="16"/>
        <v>0</v>
      </c>
      <c r="R45" s="32">
        <f t="shared" si="16"/>
        <v>4</v>
      </c>
      <c r="S45" s="32">
        <f t="shared" si="16"/>
        <v>0</v>
      </c>
      <c r="T45" s="20"/>
    </row>
    <row r="46" spans="1:20" ht="28" x14ac:dyDescent="0.3">
      <c r="A46" s="14" t="s">
        <v>19</v>
      </c>
      <c r="B46" s="31">
        <f t="shared" si="10"/>
        <v>299436.93</v>
      </c>
      <c r="C46" s="32">
        <f t="shared" ref="C46:S46" si="17">C16+C31</f>
        <v>0</v>
      </c>
      <c r="D46" s="32">
        <f t="shared" si="17"/>
        <v>73.94</v>
      </c>
      <c r="E46" s="32">
        <f t="shared" si="17"/>
        <v>0</v>
      </c>
      <c r="F46" s="32">
        <f t="shared" si="17"/>
        <v>195.56</v>
      </c>
      <c r="G46" s="32">
        <f t="shared" si="17"/>
        <v>0</v>
      </c>
      <c r="H46" s="32">
        <f t="shared" si="17"/>
        <v>15.13</v>
      </c>
      <c r="I46" s="32">
        <f t="shared" si="17"/>
        <v>0</v>
      </c>
      <c r="J46" s="32">
        <f t="shared" si="17"/>
        <v>0</v>
      </c>
      <c r="K46" s="32">
        <f t="shared" si="17"/>
        <v>0</v>
      </c>
      <c r="L46" s="32">
        <f t="shared" si="17"/>
        <v>0</v>
      </c>
      <c r="M46" s="32">
        <f t="shared" si="17"/>
        <v>298643.86</v>
      </c>
      <c r="N46" s="32">
        <f t="shared" si="17"/>
        <v>206.81</v>
      </c>
      <c r="O46" s="32">
        <f t="shared" si="17"/>
        <v>0</v>
      </c>
      <c r="P46" s="32">
        <f t="shared" si="17"/>
        <v>280.51</v>
      </c>
      <c r="Q46" s="32">
        <f t="shared" si="17"/>
        <v>0</v>
      </c>
      <c r="R46" s="32">
        <f t="shared" si="17"/>
        <v>21.12</v>
      </c>
      <c r="S46" s="32">
        <f t="shared" si="17"/>
        <v>0</v>
      </c>
      <c r="T46" s="20"/>
    </row>
    <row r="47" spans="1:20" x14ac:dyDescent="0.3">
      <c r="A47" s="15" t="s">
        <v>20</v>
      </c>
      <c r="B47" s="31">
        <f t="shared" si="10"/>
        <v>0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20"/>
    </row>
    <row r="48" spans="1:20" x14ac:dyDescent="0.3">
      <c r="A48" s="15" t="s">
        <v>21</v>
      </c>
      <c r="B48" s="31">
        <f t="shared" si="10"/>
        <v>0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20"/>
    </row>
    <row r="49" spans="1:20" x14ac:dyDescent="0.3">
      <c r="A49" s="15" t="s">
        <v>22</v>
      </c>
      <c r="B49" s="31">
        <f t="shared" si="10"/>
        <v>0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20"/>
    </row>
    <row r="50" spans="1:20" ht="14.5" thickBot="1" x14ac:dyDescent="0.35">
      <c r="A50" s="16" t="s">
        <v>37</v>
      </c>
      <c r="B50" s="33">
        <f>SUM(B40:B46)</f>
        <v>2111227.06</v>
      </c>
      <c r="C50" s="33">
        <f>SUM(C40:C46)</f>
        <v>0.48</v>
      </c>
      <c r="D50" s="33">
        <f t="shared" ref="D50:P50" si="18">SUM(D40:D46)</f>
        <v>497.05000000000007</v>
      </c>
      <c r="E50" s="33">
        <f t="shared" si="18"/>
        <v>0.19</v>
      </c>
      <c r="F50" s="33">
        <f t="shared" si="18"/>
        <v>1540.4299999999998</v>
      </c>
      <c r="G50" s="33">
        <f t="shared" si="18"/>
        <v>0.6</v>
      </c>
      <c r="H50" s="33">
        <f t="shared" si="18"/>
        <v>100.38</v>
      </c>
      <c r="I50" s="33">
        <f t="shared" si="18"/>
        <v>0.02</v>
      </c>
      <c r="J50" s="33">
        <f t="shared" si="18"/>
        <v>0.01</v>
      </c>
      <c r="K50" s="33">
        <f t="shared" si="18"/>
        <v>0.02</v>
      </c>
      <c r="L50" s="33">
        <f t="shared" si="18"/>
        <v>0.15</v>
      </c>
      <c r="M50" s="33">
        <f t="shared" si="18"/>
        <v>2105072.4699999997</v>
      </c>
      <c r="N50" s="33">
        <f t="shared" si="18"/>
        <v>1470.2699999999998</v>
      </c>
      <c r="O50" s="33">
        <f t="shared" si="18"/>
        <v>0.06</v>
      </c>
      <c r="P50" s="33">
        <f t="shared" si="18"/>
        <v>2400.79</v>
      </c>
      <c r="Q50" s="33">
        <f>SUM(Q40:Q46)</f>
        <v>0</v>
      </c>
      <c r="R50" s="33">
        <f>SUM(R40:R46)</f>
        <v>143.81</v>
      </c>
      <c r="S50" s="33">
        <f>SUM(S40:S46)</f>
        <v>0.33</v>
      </c>
      <c r="T50" s="20"/>
    </row>
    <row r="51" spans="1:20" ht="14.5" thickTop="1" x14ac:dyDescent="0.3">
      <c r="A51" s="17" t="s">
        <v>23</v>
      </c>
      <c r="B51" s="34">
        <f>SUM(B43:B46)</f>
        <v>1415342.14</v>
      </c>
      <c r="C51" s="34">
        <f>SUM(C43:C46)</f>
        <v>0.48</v>
      </c>
      <c r="D51" s="34">
        <f t="shared" ref="D51:P51" si="19">SUM(D43:D46)</f>
        <v>341.27</v>
      </c>
      <c r="E51" s="34">
        <f t="shared" si="19"/>
        <v>0.19</v>
      </c>
      <c r="F51" s="34">
        <f t="shared" si="19"/>
        <v>1090.67</v>
      </c>
      <c r="G51" s="34">
        <f t="shared" si="19"/>
        <v>0.6</v>
      </c>
      <c r="H51" s="34">
        <f t="shared" si="19"/>
        <v>64.959999999999994</v>
      </c>
      <c r="I51" s="34">
        <f t="shared" si="19"/>
        <v>0.02</v>
      </c>
      <c r="J51" s="34">
        <f t="shared" si="19"/>
        <v>0.01</v>
      </c>
      <c r="K51" s="34">
        <f t="shared" si="19"/>
        <v>0.02</v>
      </c>
      <c r="L51" s="34">
        <f t="shared" si="19"/>
        <v>0.15</v>
      </c>
      <c r="M51" s="34">
        <f t="shared" si="19"/>
        <v>1411394.5700000003</v>
      </c>
      <c r="N51" s="34">
        <f t="shared" si="19"/>
        <v>921.17000000000007</v>
      </c>
      <c r="O51" s="34">
        <f t="shared" si="19"/>
        <v>0.06</v>
      </c>
      <c r="P51" s="34">
        <f t="shared" si="19"/>
        <v>1432.71</v>
      </c>
      <c r="Q51" s="34">
        <f>SUM(Q43:Q46)</f>
        <v>0</v>
      </c>
      <c r="R51" s="34">
        <f>SUM(R43:R46)</f>
        <v>94.93</v>
      </c>
      <c r="S51" s="34">
        <f>SUM(S43:S46)</f>
        <v>0.33</v>
      </c>
      <c r="T51" s="20"/>
    </row>
    <row r="52" spans="1:20" x14ac:dyDescent="0.3">
      <c r="A52" s="18" t="s">
        <v>24</v>
      </c>
      <c r="B52" s="35">
        <f>B51/B50</f>
        <v>0.6703884043623427</v>
      </c>
      <c r="C52" s="35">
        <f t="shared" ref="C52:G52" si="20">C51/C50</f>
        <v>1</v>
      </c>
      <c r="D52" s="35">
        <f t="shared" si="20"/>
        <v>0.68659088622874953</v>
      </c>
      <c r="E52" s="35">
        <f t="shared" si="20"/>
        <v>1</v>
      </c>
      <c r="F52" s="35">
        <f t="shared" si="20"/>
        <v>0.70802957615730688</v>
      </c>
      <c r="G52" s="35">
        <f t="shared" si="20"/>
        <v>1</v>
      </c>
      <c r="H52" s="35">
        <f>H51/H50</f>
        <v>0.64714086471408638</v>
      </c>
      <c r="I52" s="35">
        <f t="shared" ref="I52:S52" si="21">I51/I50</f>
        <v>1</v>
      </c>
      <c r="J52" s="35">
        <f t="shared" si="21"/>
        <v>1</v>
      </c>
      <c r="K52" s="35">
        <f t="shared" si="21"/>
        <v>1</v>
      </c>
      <c r="L52" s="35">
        <f t="shared" si="21"/>
        <v>1</v>
      </c>
      <c r="M52" s="35">
        <f t="shared" si="21"/>
        <v>0.67047315002889207</v>
      </c>
      <c r="N52" s="35">
        <f t="shared" si="21"/>
        <v>0.62653118134764374</v>
      </c>
      <c r="O52" s="35">
        <f t="shared" si="21"/>
        <v>1</v>
      </c>
      <c r="P52" s="35">
        <f t="shared" si="21"/>
        <v>0.59676606450376757</v>
      </c>
      <c r="Q52" s="35"/>
      <c r="R52" s="35">
        <f t="shared" si="21"/>
        <v>0.66010708573812671</v>
      </c>
      <c r="S52" s="35">
        <f t="shared" si="21"/>
        <v>1</v>
      </c>
      <c r="T52" s="20"/>
    </row>
    <row r="53" spans="1:20" x14ac:dyDescent="0.3">
      <c r="A53" s="19"/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20"/>
    </row>
    <row r="54" spans="1:20" ht="24" customHeight="1" x14ac:dyDescent="0.3">
      <c r="A54" s="21" t="s">
        <v>25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0"/>
    </row>
    <row r="55" spans="1:20" ht="15" x14ac:dyDescent="0.3">
      <c r="A55" s="37" t="s">
        <v>42</v>
      </c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20"/>
    </row>
    <row r="56" spans="1:20" ht="27.5" x14ac:dyDescent="0.3">
      <c r="A56" s="37" t="s">
        <v>30</v>
      </c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20"/>
    </row>
    <row r="57" spans="1:20" ht="27.5" x14ac:dyDescent="0.3">
      <c r="A57" s="49" t="s">
        <v>43</v>
      </c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20"/>
    </row>
    <row r="58" spans="1:20" ht="13" x14ac:dyDescent="0.3">
      <c r="A58" s="37"/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20"/>
    </row>
    <row r="59" spans="1:20" ht="13" x14ac:dyDescent="0.3">
      <c r="A59" s="37"/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20"/>
    </row>
    <row r="60" spans="1:20" ht="13" x14ac:dyDescent="0.3">
      <c r="A60" s="37"/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20"/>
    </row>
    <row r="61" spans="1:20" ht="13" x14ac:dyDescent="0.3">
      <c r="A61" s="37"/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20"/>
    </row>
    <row r="62" spans="1:20" ht="13" x14ac:dyDescent="0.3">
      <c r="A62" s="37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20"/>
    </row>
    <row r="63" spans="1:20" ht="13" x14ac:dyDescent="0.3">
      <c r="A63" s="37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20"/>
    </row>
    <row r="64" spans="1:20" ht="13" x14ac:dyDescent="0.3">
      <c r="A64" s="37"/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20"/>
    </row>
    <row r="65" spans="1:20" ht="13" x14ac:dyDescent="0.3">
      <c r="A65" s="37"/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20"/>
    </row>
    <row r="66" spans="1:20" x14ac:dyDescent="0.3">
      <c r="A66" s="23"/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20"/>
    </row>
    <row r="67" spans="1:20" x14ac:dyDescent="0.3">
      <c r="A67" s="19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0"/>
    </row>
    <row r="68" spans="1:20" x14ac:dyDescent="0.3">
      <c r="A68" s="19"/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0"/>
    </row>
    <row r="69" spans="1:20" ht="32.25" customHeight="1" x14ac:dyDescent="0.3">
      <c r="A69" s="23"/>
      <c r="B69" s="2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0"/>
    </row>
    <row r="70" spans="1:20" x14ac:dyDescent="0.3">
      <c r="A70" s="19"/>
      <c r="B70" s="24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0"/>
    </row>
    <row r="71" spans="1:20" ht="48" customHeight="1" x14ac:dyDescent="0.3">
      <c r="A71" s="23"/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0"/>
    </row>
    <row r="72" spans="1:20" x14ac:dyDescent="0.3">
      <c r="A72" s="23"/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0"/>
    </row>
    <row r="73" spans="1:20" x14ac:dyDescent="0.3">
      <c r="A73" s="19"/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0"/>
    </row>
    <row r="74" spans="1:20" x14ac:dyDescent="0.3">
      <c r="A74" s="19"/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0"/>
    </row>
    <row r="75" spans="1:20" x14ac:dyDescent="0.3">
      <c r="A75" s="19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0"/>
    </row>
    <row r="76" spans="1:20" ht="18" customHeight="1" x14ac:dyDescent="0.3">
      <c r="A76" s="19"/>
      <c r="B76" s="24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0"/>
    </row>
    <row r="77" spans="1:20" x14ac:dyDescent="0.3">
      <c r="A77" s="19"/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0"/>
    </row>
    <row r="78" spans="1:20" x14ac:dyDescent="0.3">
      <c r="A78" s="19"/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0"/>
    </row>
    <row r="79" spans="1:20" x14ac:dyDescent="0.3">
      <c r="A79" s="19"/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0"/>
    </row>
    <row r="80" spans="1:20" x14ac:dyDescent="0.3">
      <c r="A80" s="19"/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0"/>
    </row>
    <row r="81" spans="1:20" x14ac:dyDescent="0.3">
      <c r="A81" s="19"/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0"/>
    </row>
    <row r="82" spans="1:20" x14ac:dyDescent="0.3">
      <c r="A82" s="19"/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0"/>
    </row>
    <row r="83" spans="1:20" x14ac:dyDescent="0.3">
      <c r="A83" s="19"/>
      <c r="B83" s="24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0"/>
    </row>
    <row r="84" spans="1:20" x14ac:dyDescent="0.3">
      <c r="A84" s="19"/>
      <c r="B84" s="24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0"/>
    </row>
    <row r="85" spans="1:20" x14ac:dyDescent="0.3">
      <c r="A85" s="19"/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0"/>
    </row>
    <row r="86" spans="1:20" x14ac:dyDescent="0.3">
      <c r="A86" s="19"/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0"/>
    </row>
    <row r="87" spans="1:20" x14ac:dyDescent="0.3">
      <c r="A87" s="19"/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0"/>
    </row>
    <row r="88" spans="1:20" x14ac:dyDescent="0.3">
      <c r="A88" s="19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0"/>
    </row>
    <row r="89" spans="1:20" x14ac:dyDescent="0.3">
      <c r="A89" s="19"/>
      <c r="B89" s="24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0"/>
    </row>
    <row r="90" spans="1:20" x14ac:dyDescent="0.3">
      <c r="A90" s="19"/>
      <c r="B90" s="24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0"/>
    </row>
    <row r="91" spans="1:20" x14ac:dyDescent="0.3">
      <c r="A91" s="19"/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0"/>
    </row>
    <row r="92" spans="1:20" x14ac:dyDescent="0.3">
      <c r="A92" s="19"/>
      <c r="B92" s="24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0"/>
    </row>
    <row r="93" spans="1:20" x14ac:dyDescent="0.3">
      <c r="A93" s="19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0"/>
    </row>
    <row r="94" spans="1:20" x14ac:dyDescent="0.3">
      <c r="A94" s="19"/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0"/>
    </row>
    <row r="95" spans="1:20" x14ac:dyDescent="0.3">
      <c r="A95" s="19"/>
      <c r="B95" s="24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0"/>
    </row>
    <row r="96" spans="1:20" x14ac:dyDescent="0.3">
      <c r="A96" s="19"/>
      <c r="B96" s="24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0"/>
    </row>
  </sheetData>
  <mergeCells count="1">
    <mergeCell ref="A1:O1"/>
  </mergeCells>
  <pageMargins left="0.7" right="0.7" top="0.75" bottom="0.75" header="0.3" footer="0.3"/>
  <pageSetup paperSize="5" scale="41" fitToWidth="0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Other Moneys 2020-21</vt:lpstr>
      <vt:lpstr>'Other Moneys 2020-21'!Print_Area</vt:lpstr>
      <vt:lpstr>'Other Moneys 2020-21'!Print_Titles</vt:lpstr>
    </vt:vector>
  </TitlesOfParts>
  <Company>The County of San Diego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Liz</dc:creator>
  <cp:lastModifiedBy>Dayrit, Ehlana</cp:lastModifiedBy>
  <cp:lastPrinted>2021-06-15T23:23:42Z</cp:lastPrinted>
  <dcterms:created xsi:type="dcterms:W3CDTF">2014-06-04T21:31:23Z</dcterms:created>
  <dcterms:modified xsi:type="dcterms:W3CDTF">2021-06-16T17:39:39Z</dcterms:modified>
</cp:coreProperties>
</file>